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270" windowWidth="27525" windowHeight="11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24" i="1"/>
  <c r="B20"/>
  <c r="B19"/>
  <c r="B24"/>
  <c r="B23"/>
  <c r="B22"/>
  <c r="D4"/>
  <c r="B16"/>
  <c r="D12"/>
  <c r="B15"/>
  <c r="D19" l="1"/>
  <c r="B17"/>
  <c r="B18"/>
</calcChain>
</file>

<file path=xl/sharedStrings.xml><?xml version="1.0" encoding="utf-8"?>
<sst xmlns="http://schemas.openxmlformats.org/spreadsheetml/2006/main" count="32" uniqueCount="26">
  <si>
    <t>Exercise - Harbour Engineering - Stability of armour units</t>
  </si>
  <si>
    <t>Significant wave heigth at the toe of the groin:</t>
  </si>
  <si>
    <t>m</t>
  </si>
  <si>
    <t>Slope of the side of the groin:</t>
  </si>
  <si>
    <t>degrees</t>
  </si>
  <si>
    <t>Top wave run-up velocity:</t>
  </si>
  <si>
    <t>m/s</t>
  </si>
  <si>
    <t>Top wave run-down velocity:</t>
  </si>
  <si>
    <t>Wave related friction factor fw:</t>
  </si>
  <si>
    <t>kg/m3</t>
  </si>
  <si>
    <t>Characteristic size armour units:</t>
  </si>
  <si>
    <t>cm</t>
  </si>
  <si>
    <t>Specific mass of armour units:</t>
  </si>
  <si>
    <t>Friction angle of armour units:</t>
  </si>
  <si>
    <t>Coefficient Ncr of Hudson formula:</t>
  </si>
  <si>
    <t>Density of sea water:</t>
  </si>
  <si>
    <t>N/m2</t>
  </si>
  <si>
    <t>Shields parameter run-up:</t>
  </si>
  <si>
    <t>Shields parameter run-down:</t>
  </si>
  <si>
    <t>Slope correction factor run-up:</t>
  </si>
  <si>
    <t>Slope correction factor run-down:</t>
  </si>
  <si>
    <t>rad</t>
  </si>
  <si>
    <t>Tangential tension by waves run-up:</t>
  </si>
  <si>
    <t>Coefficient KD of Hudson Formula:</t>
  </si>
  <si>
    <t>Parameter W of Hudson Formula:</t>
  </si>
  <si>
    <t>Weight of armour units: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</si>
</sst>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D19" sqref="D19"/>
    </sheetView>
  </sheetViews>
  <sheetFormatPr defaultRowHeight="15"/>
  <cols>
    <col min="1" max="1" width="44.875" customWidth="1"/>
  </cols>
  <sheetData>
    <row r="1" spans="1:5">
      <c r="A1" t="s">
        <v>0</v>
      </c>
    </row>
    <row r="4" spans="1:5">
      <c r="A4" t="s">
        <v>3</v>
      </c>
      <c r="B4">
        <v>30</v>
      </c>
      <c r="C4" t="s">
        <v>4</v>
      </c>
      <c r="D4">
        <f>+B4/180*PI()</f>
        <v>0.52359877559829882</v>
      </c>
      <c r="E4" t="s">
        <v>21</v>
      </c>
    </row>
    <row r="5" spans="1:5">
      <c r="A5" t="s">
        <v>1</v>
      </c>
      <c r="B5">
        <v>2</v>
      </c>
      <c r="C5" t="s">
        <v>2</v>
      </c>
    </row>
    <row r="6" spans="1:5">
      <c r="A6" t="s">
        <v>5</v>
      </c>
      <c r="B6">
        <v>4</v>
      </c>
      <c r="C6" t="s">
        <v>6</v>
      </c>
    </row>
    <row r="7" spans="1:5">
      <c r="A7" t="s">
        <v>7</v>
      </c>
      <c r="B7">
        <v>1.5</v>
      </c>
      <c r="C7" t="s">
        <v>6</v>
      </c>
    </row>
    <row r="8" spans="1:5">
      <c r="A8" t="s">
        <v>8</v>
      </c>
      <c r="B8">
        <v>0.1</v>
      </c>
    </row>
    <row r="9" spans="1:5">
      <c r="A9" t="s">
        <v>15</v>
      </c>
      <c r="B9">
        <v>1024</v>
      </c>
      <c r="C9" t="s">
        <v>9</v>
      </c>
    </row>
    <row r="10" spans="1:5">
      <c r="A10" t="s">
        <v>10</v>
      </c>
      <c r="B10">
        <v>100</v>
      </c>
      <c r="C10" t="s">
        <v>11</v>
      </c>
    </row>
    <row r="11" spans="1:5">
      <c r="A11" t="s">
        <v>12</v>
      </c>
      <c r="B11">
        <v>2500</v>
      </c>
      <c r="C11" t="s">
        <v>9</v>
      </c>
    </row>
    <row r="12" spans="1:5">
      <c r="A12" t="s">
        <v>13</v>
      </c>
      <c r="B12">
        <v>40</v>
      </c>
      <c r="C12" t="s">
        <v>4</v>
      </c>
      <c r="D12">
        <f>+B12/180*PI()</f>
        <v>0.69813170079773179</v>
      </c>
      <c r="E12" t="s">
        <v>21</v>
      </c>
    </row>
    <row r="13" spans="1:5">
      <c r="A13" t="s">
        <v>14</v>
      </c>
      <c r="B13">
        <v>2</v>
      </c>
    </row>
    <row r="15" spans="1:5">
      <c r="A15" t="s">
        <v>22</v>
      </c>
      <c r="B15">
        <f>0.5*B9*B8*B6^2</f>
        <v>819.2</v>
      </c>
      <c r="C15" t="s">
        <v>16</v>
      </c>
    </row>
    <row r="16" spans="1:5">
      <c r="A16" t="s">
        <v>22</v>
      </c>
      <c r="B16">
        <f>0.5*B9*B8*B7^2</f>
        <v>115.2</v>
      </c>
      <c r="C16" t="s">
        <v>16</v>
      </c>
    </row>
    <row r="17" spans="1:4">
      <c r="A17" t="s">
        <v>19</v>
      </c>
      <c r="B17">
        <f>SIN(D12+D4)/SIN(D12)</f>
        <v>1.4619022000815436</v>
      </c>
    </row>
    <row r="18" spans="1:4">
      <c r="A18" t="s">
        <v>20</v>
      </c>
      <c r="B18">
        <f>SIN(D12-D4)/SIN(D12)</f>
        <v>0.27014860748733371</v>
      </c>
    </row>
    <row r="19" spans="1:4">
      <c r="A19" t="s">
        <v>17</v>
      </c>
      <c r="B19">
        <f>+B15/((B11-B9)*9.81*B10/100)/B17</f>
        <v>3.8700471756377648E-2</v>
      </c>
      <c r="D19" s="1" t="str">
        <f>IF(B19&lt;0.056,IF(B20&lt;0.056,"STABLE","NOT STABLE"),"NOT STABLE")</f>
        <v>STABLE</v>
      </c>
    </row>
    <row r="20" spans="1:4">
      <c r="A20" t="s">
        <v>18</v>
      </c>
      <c r="B20">
        <f>+B16/((B11-B9)*9.81*B10/100)/B18</f>
        <v>2.9450615856141157E-2</v>
      </c>
    </row>
    <row r="22" spans="1:4">
      <c r="A22" t="s">
        <v>23</v>
      </c>
      <c r="B22">
        <f>+B13^3/0.8^3*TAN(D4)</f>
        <v>9.0210979560878997</v>
      </c>
    </row>
    <row r="23" spans="1:4">
      <c r="A23" t="s">
        <v>24</v>
      </c>
      <c r="B23">
        <f>+B11*9.81*(1.27*B5)^3/B22/((B11-B9)/B9)*TAN(D4)</f>
        <v>17844.473516331709</v>
      </c>
    </row>
    <row r="24" spans="1:4">
      <c r="A24" t="s">
        <v>25</v>
      </c>
      <c r="B24">
        <f>+(B10/100)^3*B11*9.81</f>
        <v>24525</v>
      </c>
      <c r="D24" s="1" t="str">
        <f>IF(B24&gt;B23,"STABLE","NOT STABLE")</f>
        <v>STABLE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2021-03-29T18:16:16Z</dcterms:created>
  <dcterms:modified xsi:type="dcterms:W3CDTF">2021-03-29T21:45:57Z</dcterms:modified>
</cp:coreProperties>
</file>